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483579fae54da0c/Ranking/"/>
    </mc:Choice>
  </mc:AlternateContent>
  <xr:revisionPtr revIDLastSave="0" documentId="8_{6620C6E0-AA38-41E7-95B1-F78FD49A2D73}" xr6:coauthVersionLast="36" xr6:coauthVersionMax="36" xr10:uidLastSave="{00000000-0000-0000-0000-000000000000}"/>
  <bookViews>
    <workbookView xWindow="120" yWindow="600" windowWidth="15195" windowHeight="7455" activeTab="1" xr2:uid="{00000000-000D-0000-FFFF-FFFF00000000}"/>
  </bookViews>
  <sheets>
    <sheet name="CF GHG 2567" sheetId="16" r:id="rId1"/>
    <sheet name="CF SOLAR ENERGY 2567" sheetId="18" r:id="rId2"/>
  </sheets>
  <calcPr calcId="191029"/>
</workbook>
</file>

<file path=xl/calcChain.xml><?xml version="1.0" encoding="utf-8"?>
<calcChain xmlns="http://schemas.openxmlformats.org/spreadsheetml/2006/main">
  <c r="C17" i="18" l="1"/>
  <c r="C16" i="18"/>
  <c r="C15" i="18"/>
  <c r="C14" i="18"/>
  <c r="C13" i="18"/>
  <c r="C12" i="18"/>
  <c r="C11" i="18"/>
  <c r="C10" i="18"/>
  <c r="C9" i="18"/>
  <c r="C8" i="18"/>
  <c r="C7" i="18"/>
  <c r="C6" i="18"/>
  <c r="B18" i="18"/>
  <c r="C18" i="18" s="1"/>
  <c r="H17" i="16" l="1"/>
  <c r="H16" i="16"/>
  <c r="H15" i="16"/>
  <c r="H14" i="16"/>
  <c r="H13" i="16"/>
  <c r="H12" i="16"/>
  <c r="H11" i="16"/>
  <c r="H10" i="16"/>
  <c r="H9" i="16"/>
  <c r="H8" i="16"/>
  <c r="H7" i="16"/>
  <c r="H6" i="16"/>
  <c r="G17" i="16"/>
  <c r="G16" i="16"/>
  <c r="G15" i="16"/>
  <c r="G14" i="16"/>
  <c r="G13" i="16"/>
  <c r="G12" i="16"/>
  <c r="G11" i="16"/>
  <c r="G10" i="16"/>
  <c r="G9" i="16"/>
  <c r="G8" i="16"/>
  <c r="G7" i="16"/>
  <c r="G6" i="16"/>
  <c r="D18" i="16" l="1"/>
  <c r="C18" i="16"/>
  <c r="B18" i="16"/>
  <c r="G18" i="16" l="1"/>
  <c r="F17" i="16"/>
  <c r="F16" i="16"/>
  <c r="F15" i="16"/>
  <c r="F14" i="16"/>
  <c r="F13" i="16"/>
  <c r="F12" i="16"/>
  <c r="F11" i="16"/>
  <c r="F10" i="16"/>
  <c r="F9" i="16"/>
  <c r="F8" i="16"/>
  <c r="F7" i="16"/>
  <c r="F6" i="16"/>
  <c r="F18" i="16" l="1"/>
  <c r="H18" i="16"/>
</calcChain>
</file>

<file path=xl/sharedStrings.xml><?xml version="1.0" encoding="utf-8"?>
<sst xmlns="http://schemas.openxmlformats.org/spreadsheetml/2006/main" count="180" uniqueCount="40">
  <si>
    <t>ประจำเดือน</t>
  </si>
  <si>
    <t>มกราคม</t>
  </si>
  <si>
    <t xml:space="preserve">กุมภาพันธ์ </t>
  </si>
  <si>
    <t xml:space="preserve">เมษายน  </t>
  </si>
  <si>
    <t xml:space="preserve">พฤษภาคม </t>
  </si>
  <si>
    <t xml:space="preserve">มิถุนายน  </t>
  </si>
  <si>
    <t xml:space="preserve">กรกฎาคม  </t>
  </si>
  <si>
    <t>สิงหาคม</t>
  </si>
  <si>
    <t xml:space="preserve">กันยายน  </t>
  </si>
  <si>
    <t xml:space="preserve">ตุลาคม </t>
  </si>
  <si>
    <t xml:space="preserve">พฤศจิกายน </t>
  </si>
  <si>
    <t xml:space="preserve">ธันวาคม  </t>
  </si>
  <si>
    <t>รวม</t>
  </si>
  <si>
    <t xml:space="preserve">มีนาคม </t>
  </si>
  <si>
    <t>ปริมาณการใช้น้ำประปาเฉลี่ยต่อคน(หน่วย)</t>
  </si>
  <si>
    <t>จำนวนบุคลากร</t>
  </si>
  <si>
    <t>เฉลี่ย</t>
  </si>
  <si>
    <t>ปริมาณก๊าซเรือนกระจกจากกิจกรรมในสำนักงานของสถาบันแห่งชาติเพื่อการพัฒนาเด็กและครอบครัว</t>
  </si>
  <si>
    <t>ปริมาณก๊าซเรือนกระจกเฉลี่ยต่อคน(kg CO2e)</t>
  </si>
  <si>
    <t>หมายเหตู</t>
  </si>
  <si>
    <t>ปริมาณก๊าซเรือนกระจก (Mt CO2e)</t>
  </si>
  <si>
    <t>scope 1</t>
  </si>
  <si>
    <t>มหาวิทยาลัยมหิดล ประจำปี 2567</t>
  </si>
  <si>
    <t>เดือน</t>
  </si>
  <si>
    <t>scope 2</t>
  </si>
  <si>
    <t>scope 3</t>
  </si>
  <si>
    <t>คน</t>
  </si>
  <si>
    <t xml:space="preserve">Scope 2 เดือนมกราคมถึงมิถุนายน GHG มีค่าคงที่เนื่องจากปริมาณการใช้ไฟฟ้าเป็นค่าเฉลี่ย (kilowatt hour meter  </t>
  </si>
  <si>
    <t xml:space="preserve">เสีย) และติดตั้งมิเตอร์ใหม่ทดแทนในเดือนกรกฎาคม และนำส่วนเกินมาหักออกทำให้ GHG เดือนกรกฎาคม มีค่าน้อยกว่าปกติ </t>
  </si>
  <si>
    <t>หมายเหตุ</t>
  </si>
  <si>
    <t>มีนาคม</t>
  </si>
  <si>
    <t>นายศุภพล  เจนนาวิวัฒน์</t>
  </si>
  <si>
    <t>วิศวกรไฟฟ้า</t>
  </si>
  <si>
    <t>ผู้บันทึกและตรวจสอบ</t>
  </si>
  <si>
    <t>ประจำปี 2567</t>
  </si>
  <si>
    <t xml:space="preserve">ปริมาณการลดการปล่อยก๊าซเรือนกระจกจากการใช้พลังงานไฟฟ้าแสงอาทิตย์ของ            </t>
  </si>
  <si>
    <t xml:space="preserve"> สถาบันแห่งชาติเพื่อการพัฒนาเด็กและครอบครัว มหาวิทยาลัยมหิดล</t>
  </si>
  <si>
    <t>ระบบโซล่าเซลล์ 96 kWp (on grid)</t>
  </si>
  <si>
    <t>ก๊าซเรือนกระจกที่ลดได้ (Mt CO2e)</t>
  </si>
  <si>
    <t>ไฟฟ้าที่ผลิตได้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</si>
</sst>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0.000"/>
    <numFmt numFmtId="167" formatCode="0.0000000"/>
    <numFmt numFmtId="168" formatCode="_-* #,##0.0000_-;\-* #,##0.0000_-;_-* &quot;-&quot;??_-;_-@_-"/>
  </numFmts>
  <fonts count="7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5"/>
      <color theme="1"/>
      <name val="Angsana New"/>
      <family val="1"/>
    </font>
    <font>
      <b/>
      <sz val="16"/>
      <color theme="1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168" fontId="5" fillId="0" borderId="4" xfId="1" applyNumberFormat="1" applyFont="1" applyBorder="1" applyAlignment="1">
      <alignment horizontal="center" vertical="center"/>
    </xf>
    <xf numFmtId="168" fontId="5" fillId="0" borderId="4" xfId="1" applyNumberFormat="1" applyFont="1" applyBorder="1" applyAlignment="1">
      <alignment horizontal="center"/>
    </xf>
    <xf numFmtId="165" fontId="5" fillId="0" borderId="4" xfId="1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64" fontId="5" fillId="0" borderId="4" xfId="1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164" fontId="5" fillId="0" borderId="6" xfId="1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165" fontId="3" fillId="0" borderId="4" xfId="1" applyNumberFormat="1" applyFont="1" applyBorder="1" applyAlignment="1">
      <alignment horizontal="center" vertical="center"/>
    </xf>
    <xf numFmtId="165" fontId="6" fillId="0" borderId="4" xfId="1" applyNumberFormat="1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/>
    <xf numFmtId="0" fontId="4" fillId="0" borderId="0" xfId="0" applyFont="1" applyBorder="1"/>
    <xf numFmtId="167" fontId="4" fillId="0" borderId="0" xfId="0" applyNumberFormat="1" applyFont="1"/>
    <xf numFmtId="166" fontId="4" fillId="0" borderId="4" xfId="0" applyNumberFormat="1" applyFont="1" applyBorder="1"/>
    <xf numFmtId="164" fontId="4" fillId="0" borderId="0" xfId="0" applyNumberFormat="1" applyFont="1"/>
    <xf numFmtId="4" fontId="5" fillId="0" borderId="4" xfId="0" applyNumberFormat="1" applyFont="1" applyBorder="1" applyAlignment="1">
      <alignment horizontal="right"/>
    </xf>
    <xf numFmtId="0" fontId="4" fillId="0" borderId="4" xfId="0" applyFont="1" applyBorder="1"/>
    <xf numFmtId="0" fontId="3" fillId="0" borderId="4" xfId="0" applyFont="1" applyBorder="1" applyAlignment="1">
      <alignment horizontal="center"/>
    </xf>
    <xf numFmtId="43" fontId="6" fillId="0" borderId="4" xfId="1" applyNumberFormat="1" applyFont="1" applyBorder="1" applyAlignment="1">
      <alignment horizontal="center"/>
    </xf>
    <xf numFmtId="168" fontId="6" fillId="0" borderId="4" xfId="1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CordiaUPC" pitchFamily="34" charset="-34"/>
                <a:cs typeface="CordiaUPC" pitchFamily="34" charset="-34"/>
              </a:defRPr>
            </a:pPr>
            <a:r>
              <a:rPr lang="th-TH">
                <a:latin typeface="CordiaUPC" pitchFamily="34" charset="-34"/>
                <a:cs typeface="CordiaUPC" pitchFamily="34" charset="-34"/>
              </a:rPr>
              <a:t>ปริมาณก๊าซเรือนกระจก (</a:t>
            </a:r>
            <a:r>
              <a:rPr lang="en-US">
                <a:latin typeface="CordiaUPC" pitchFamily="34" charset="-34"/>
                <a:cs typeface="CordiaUPC" pitchFamily="34" charset="-34"/>
              </a:rPr>
              <a:t>Mt CO2e</a:t>
            </a:r>
            <a:r>
              <a:rPr lang="th-TH">
                <a:latin typeface="CordiaUPC" pitchFamily="34" charset="-34"/>
                <a:cs typeface="CordiaUPC" pitchFamily="34" charset="-34"/>
              </a:rPr>
              <a:t>)</a:t>
            </a:r>
            <a:endParaRPr lang="en-US">
              <a:latin typeface="CordiaUPC" pitchFamily="34" charset="-34"/>
              <a:cs typeface="CordiaUPC" pitchFamily="34" charset="-34"/>
            </a:endParaRPr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'CF GHG 2567'!$B$5</c:f>
              <c:strCache>
                <c:ptCount val="1"/>
                <c:pt idx="0">
                  <c:v>scope 1</c:v>
                </c:pt>
              </c:strCache>
            </c:strRef>
          </c:tx>
          <c:invertIfNegative val="0"/>
          <c:cat>
            <c:strRef>
              <c:f>'CF GHG 2567'!$A$6:$A$17</c:f>
              <c:strCache>
                <c:ptCount val="12"/>
                <c:pt idx="0">
                  <c:v>มกราคม</c:v>
                </c:pt>
                <c:pt idx="1">
                  <c:v>กุมภาพันธ์ </c:v>
                </c:pt>
                <c:pt idx="2">
                  <c:v>มีนาคม </c:v>
                </c:pt>
                <c:pt idx="3">
                  <c:v>เมษายน  </c:v>
                </c:pt>
                <c:pt idx="4">
                  <c:v>พฤษภาคม </c:v>
                </c:pt>
                <c:pt idx="5">
                  <c:v>มิถุนายน  </c:v>
                </c:pt>
                <c:pt idx="6">
                  <c:v>กรกฎาคม  </c:v>
                </c:pt>
                <c:pt idx="7">
                  <c:v>สิงหาคม</c:v>
                </c:pt>
                <c:pt idx="8">
                  <c:v>กันยายน  </c:v>
                </c:pt>
                <c:pt idx="9">
                  <c:v>ตุลาคม </c:v>
                </c:pt>
                <c:pt idx="10">
                  <c:v>พฤศจิกายน </c:v>
                </c:pt>
                <c:pt idx="11">
                  <c:v>ธันวาคม  </c:v>
                </c:pt>
              </c:strCache>
            </c:strRef>
          </c:cat>
          <c:val>
            <c:numRef>
              <c:f>'CF GHG 2567'!$B$6:$B$17</c:f>
              <c:numCache>
                <c:formatCode>_-* #,##0.0000_-;\-* #,##0.0000_-;_-* "-"??_-;_-@_-</c:formatCode>
                <c:ptCount val="12"/>
                <c:pt idx="0">
                  <c:v>0.95620000000000005</c:v>
                </c:pt>
                <c:pt idx="1">
                  <c:v>0.84330000000000005</c:v>
                </c:pt>
                <c:pt idx="2">
                  <c:v>1.1149</c:v>
                </c:pt>
                <c:pt idx="3">
                  <c:v>0.65370000000000006</c:v>
                </c:pt>
                <c:pt idx="4">
                  <c:v>0.95369999999999999</c:v>
                </c:pt>
                <c:pt idx="5">
                  <c:v>1.0471999999999999</c:v>
                </c:pt>
                <c:pt idx="6">
                  <c:v>0.5665</c:v>
                </c:pt>
                <c:pt idx="7">
                  <c:v>0.94730000000000003</c:v>
                </c:pt>
                <c:pt idx="8">
                  <c:v>0.62739999999999996</c:v>
                </c:pt>
                <c:pt idx="9">
                  <c:v>0.83179999999999998</c:v>
                </c:pt>
                <c:pt idx="10">
                  <c:v>0.7671</c:v>
                </c:pt>
                <c:pt idx="11">
                  <c:v>0.93159999999999998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42-4EC8-A057-3DF3C629176E}"/>
            </c:ext>
          </c:extLst>
        </c:ser>
        <c:ser>
          <c:idx val="1"/>
          <c:order val="1"/>
          <c:tx>
            <c:strRef>
              <c:f>'CF GHG 2567'!$C$5</c:f>
              <c:strCache>
                <c:ptCount val="1"/>
                <c:pt idx="0">
                  <c:v>scope 2</c:v>
                </c:pt>
              </c:strCache>
            </c:strRef>
          </c:tx>
          <c:invertIfNegative val="0"/>
          <c:cat>
            <c:strRef>
              <c:f>'CF GHG 2567'!$A$6:$A$17</c:f>
              <c:strCache>
                <c:ptCount val="12"/>
                <c:pt idx="0">
                  <c:v>มกราคม</c:v>
                </c:pt>
                <c:pt idx="1">
                  <c:v>กุมภาพันธ์ </c:v>
                </c:pt>
                <c:pt idx="2">
                  <c:v>มีนาคม </c:v>
                </c:pt>
                <c:pt idx="3">
                  <c:v>เมษายน  </c:v>
                </c:pt>
                <c:pt idx="4">
                  <c:v>พฤษภาคม </c:v>
                </c:pt>
                <c:pt idx="5">
                  <c:v>มิถุนายน  </c:v>
                </c:pt>
                <c:pt idx="6">
                  <c:v>กรกฎาคม  </c:v>
                </c:pt>
                <c:pt idx="7">
                  <c:v>สิงหาคม</c:v>
                </c:pt>
                <c:pt idx="8">
                  <c:v>กันยายน  </c:v>
                </c:pt>
                <c:pt idx="9">
                  <c:v>ตุลาคม </c:v>
                </c:pt>
                <c:pt idx="10">
                  <c:v>พฤศจิกายน </c:v>
                </c:pt>
                <c:pt idx="11">
                  <c:v>ธันวาคม  </c:v>
                </c:pt>
              </c:strCache>
            </c:strRef>
          </c:cat>
          <c:val>
            <c:numRef>
              <c:f>'CF GHG 2567'!$C$6:$C$17</c:f>
              <c:numCache>
                <c:formatCode>_-* #,##0.0000_-;\-* #,##0.0000_-;_-* "-"??_-;_-@_-</c:formatCode>
                <c:ptCount val="12"/>
                <c:pt idx="0">
                  <c:v>13.5449</c:v>
                </c:pt>
                <c:pt idx="1">
                  <c:v>13.5449</c:v>
                </c:pt>
                <c:pt idx="2">
                  <c:v>13.5449</c:v>
                </c:pt>
                <c:pt idx="3">
                  <c:v>13.5449</c:v>
                </c:pt>
                <c:pt idx="4">
                  <c:v>13.5449</c:v>
                </c:pt>
                <c:pt idx="5">
                  <c:v>13.5449</c:v>
                </c:pt>
                <c:pt idx="6">
                  <c:v>2.3094999999999999</c:v>
                </c:pt>
                <c:pt idx="7">
                  <c:v>11.9976</c:v>
                </c:pt>
                <c:pt idx="8">
                  <c:v>12.0876</c:v>
                </c:pt>
                <c:pt idx="9">
                  <c:v>11.322699999999999</c:v>
                </c:pt>
                <c:pt idx="10">
                  <c:v>12.4625</c:v>
                </c:pt>
                <c:pt idx="11">
                  <c:v>8.3833000000000002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42-4EC8-A057-3DF3C629176E}"/>
            </c:ext>
          </c:extLst>
        </c:ser>
        <c:ser>
          <c:idx val="2"/>
          <c:order val="2"/>
          <c:tx>
            <c:strRef>
              <c:f>'CF GHG 2567'!$D$5</c:f>
              <c:strCache>
                <c:ptCount val="1"/>
                <c:pt idx="0">
                  <c:v>scope 3</c:v>
                </c:pt>
              </c:strCache>
            </c:strRef>
          </c:tx>
          <c:invertIfNegative val="0"/>
          <c:cat>
            <c:strRef>
              <c:f>'CF GHG 2567'!$A$6:$A$17</c:f>
              <c:strCache>
                <c:ptCount val="12"/>
                <c:pt idx="0">
                  <c:v>มกราคม</c:v>
                </c:pt>
                <c:pt idx="1">
                  <c:v>กุมภาพันธ์ </c:v>
                </c:pt>
                <c:pt idx="2">
                  <c:v>มีนาคม </c:v>
                </c:pt>
                <c:pt idx="3">
                  <c:v>เมษายน  </c:v>
                </c:pt>
                <c:pt idx="4">
                  <c:v>พฤษภาคม </c:v>
                </c:pt>
                <c:pt idx="5">
                  <c:v>มิถุนายน  </c:v>
                </c:pt>
                <c:pt idx="6">
                  <c:v>กรกฎาคม  </c:v>
                </c:pt>
                <c:pt idx="7">
                  <c:v>สิงหาคม</c:v>
                </c:pt>
                <c:pt idx="8">
                  <c:v>กันยายน  </c:v>
                </c:pt>
                <c:pt idx="9">
                  <c:v>ตุลาคม </c:v>
                </c:pt>
                <c:pt idx="10">
                  <c:v>พฤศจิกายน </c:v>
                </c:pt>
                <c:pt idx="11">
                  <c:v>ธันวาคม  </c:v>
                </c:pt>
              </c:strCache>
            </c:strRef>
          </c:cat>
          <c:val>
            <c:numRef>
              <c:f>'CF GHG 2567'!$D$6:$D$17</c:f>
              <c:numCache>
                <c:formatCode>_-* #,##0.000_-;\-* #,##0.000_-;_-* "-"??_-;_-@_-</c:formatCode>
                <c:ptCount val="12"/>
                <c:pt idx="0">
                  <c:v>0.66039999999999999</c:v>
                </c:pt>
                <c:pt idx="1">
                  <c:v>0.36349999999999999</c:v>
                </c:pt>
                <c:pt idx="2">
                  <c:v>0.4703</c:v>
                </c:pt>
                <c:pt idx="3">
                  <c:v>0.15049999999999999</c:v>
                </c:pt>
                <c:pt idx="4">
                  <c:v>0.26800000000000002</c:v>
                </c:pt>
                <c:pt idx="5">
                  <c:v>0.36859999999999998</c:v>
                </c:pt>
                <c:pt idx="6">
                  <c:v>0.34289999999999998</c:v>
                </c:pt>
                <c:pt idx="7">
                  <c:v>0.48530000000000001</c:v>
                </c:pt>
                <c:pt idx="8">
                  <c:v>0.32429999999999998</c:v>
                </c:pt>
                <c:pt idx="9">
                  <c:v>0.13780000000000001</c:v>
                </c:pt>
                <c:pt idx="10">
                  <c:v>0.41689999999999999</c:v>
                </c:pt>
                <c:pt idx="11">
                  <c:v>0.13919999999999999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842-4EC8-A057-3DF3C6291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327616"/>
        <c:axId val="206095488"/>
      </c:barChart>
      <c:catAx>
        <c:axId val="137327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ysClr val="windowText" lastClr="000000"/>
                </a:solidFill>
                <a:latin typeface="CordiaUPC" pitchFamily="34" charset="-34"/>
                <a:cs typeface="CordiaUPC" pitchFamily="34" charset="-34"/>
              </a:defRPr>
            </a:pPr>
            <a:endParaRPr lang="en-US"/>
          </a:p>
        </c:txPr>
        <c:crossAx val="206095488"/>
        <c:crosses val="autoZero"/>
        <c:auto val="1"/>
        <c:lblAlgn val="ctr"/>
        <c:lblOffset val="100"/>
        <c:noMultiLvlLbl val="0"/>
      </c:catAx>
      <c:valAx>
        <c:axId val="206095488"/>
        <c:scaling>
          <c:orientation val="minMax"/>
        </c:scaling>
        <c:delete val="0"/>
        <c:axPos val="l"/>
        <c:majorGridlines/>
        <c:numFmt formatCode="_-* #,##0.0000_-;\-* #,##0.0000_-;_-* &quot;-&quot;??_-;_-@_-" sourceLinked="1"/>
        <c:majorTickMark val="out"/>
        <c:minorTickMark val="none"/>
        <c:tickLblPos val="nextTo"/>
        <c:crossAx val="13732761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/>
              <a:t>ปริมาณก๊าซเรือนกระจกเฉลี่ยต่อคน(</a:t>
            </a:r>
            <a:r>
              <a:rPr lang="en-US"/>
              <a:t>kg</a:t>
            </a:r>
            <a:r>
              <a:rPr lang="th-TH"/>
              <a:t> </a:t>
            </a:r>
            <a:r>
              <a:rPr lang="en-US"/>
              <a:t>CO</a:t>
            </a:r>
            <a:r>
              <a:rPr lang="en-US" sz="1400"/>
              <a:t>2</a:t>
            </a:r>
            <a:r>
              <a:rPr lang="en-US"/>
              <a:t>e</a:t>
            </a:r>
            <a:r>
              <a:rPr lang="th-TH"/>
              <a:t>)</a:t>
            </a:r>
            <a:endParaRPr lang="en-US"/>
          </a:p>
        </c:rich>
      </c:tx>
      <c:overlay val="1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'CF GHG 2567'!$F$5</c:f>
              <c:strCache>
                <c:ptCount val="1"/>
                <c:pt idx="0">
                  <c:v>scope 1</c:v>
                </c:pt>
              </c:strCache>
            </c:strRef>
          </c:tx>
          <c:invertIfNegative val="0"/>
          <c:cat>
            <c:strRef>
              <c:f>'CF GHG 2567'!$E$6:$E$17</c:f>
              <c:strCache>
                <c:ptCount val="12"/>
                <c:pt idx="0">
                  <c:v>มกราคม</c:v>
                </c:pt>
                <c:pt idx="1">
                  <c:v>กุมภาพันธ์ </c:v>
                </c:pt>
                <c:pt idx="2">
                  <c:v>มีนาคม </c:v>
                </c:pt>
                <c:pt idx="3">
                  <c:v>เมษายน  </c:v>
                </c:pt>
                <c:pt idx="4">
                  <c:v>พฤษภาคม </c:v>
                </c:pt>
                <c:pt idx="5">
                  <c:v>มิถุนายน  </c:v>
                </c:pt>
                <c:pt idx="6">
                  <c:v>กรกฎาคม  </c:v>
                </c:pt>
                <c:pt idx="7">
                  <c:v>สิงหาคม</c:v>
                </c:pt>
                <c:pt idx="8">
                  <c:v>กันยายน  </c:v>
                </c:pt>
                <c:pt idx="9">
                  <c:v>ตุลาคม </c:v>
                </c:pt>
                <c:pt idx="10">
                  <c:v>พฤศจิกายน </c:v>
                </c:pt>
                <c:pt idx="11">
                  <c:v>ธันวาคม  </c:v>
                </c:pt>
              </c:strCache>
            </c:strRef>
          </c:cat>
          <c:val>
            <c:numRef>
              <c:f>'CF GHG 2567'!$F$6:$F$17</c:f>
              <c:numCache>
                <c:formatCode>_-* #,##0.000_-;\-* #,##0.000_-;_-* "-"??_-;_-@_-</c:formatCode>
                <c:ptCount val="12"/>
                <c:pt idx="0">
                  <c:v>6.4608108108108109</c:v>
                </c:pt>
                <c:pt idx="1">
                  <c:v>5.6219999999999999</c:v>
                </c:pt>
                <c:pt idx="2">
                  <c:v>7.2869281045751633</c:v>
                </c:pt>
                <c:pt idx="3">
                  <c:v>4.3291390728476831</c:v>
                </c:pt>
                <c:pt idx="4">
                  <c:v>6.3579999999999997</c:v>
                </c:pt>
                <c:pt idx="5">
                  <c:v>6.9350993377483441</c:v>
                </c:pt>
                <c:pt idx="6">
                  <c:v>3.7269736842105265</c:v>
                </c:pt>
                <c:pt idx="7">
                  <c:v>6.3153333333333332</c:v>
                </c:pt>
                <c:pt idx="8">
                  <c:v>4.0217948717948717</c:v>
                </c:pt>
                <c:pt idx="9">
                  <c:v>5.4012987012987015</c:v>
                </c:pt>
                <c:pt idx="10">
                  <c:v>4.9490322580645154</c:v>
                </c:pt>
                <c:pt idx="11">
                  <c:v>6.0103225806451617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41-4592-8CDD-34CAAF7A435C}"/>
            </c:ext>
          </c:extLst>
        </c:ser>
        <c:ser>
          <c:idx val="1"/>
          <c:order val="1"/>
          <c:tx>
            <c:strRef>
              <c:f>'CF GHG 2567'!$G$5</c:f>
              <c:strCache>
                <c:ptCount val="1"/>
                <c:pt idx="0">
                  <c:v>scope 2</c:v>
                </c:pt>
              </c:strCache>
            </c:strRef>
          </c:tx>
          <c:invertIfNegative val="0"/>
          <c:cat>
            <c:strRef>
              <c:f>'CF GHG 2567'!$E$6:$E$17</c:f>
              <c:strCache>
                <c:ptCount val="12"/>
                <c:pt idx="0">
                  <c:v>มกราคม</c:v>
                </c:pt>
                <c:pt idx="1">
                  <c:v>กุมภาพันธ์ </c:v>
                </c:pt>
                <c:pt idx="2">
                  <c:v>มีนาคม </c:v>
                </c:pt>
                <c:pt idx="3">
                  <c:v>เมษายน  </c:v>
                </c:pt>
                <c:pt idx="4">
                  <c:v>พฤษภาคม </c:v>
                </c:pt>
                <c:pt idx="5">
                  <c:v>มิถุนายน  </c:v>
                </c:pt>
                <c:pt idx="6">
                  <c:v>กรกฎาคม  </c:v>
                </c:pt>
                <c:pt idx="7">
                  <c:v>สิงหาคม</c:v>
                </c:pt>
                <c:pt idx="8">
                  <c:v>กันยายน  </c:v>
                </c:pt>
                <c:pt idx="9">
                  <c:v>ตุลาคม </c:v>
                </c:pt>
                <c:pt idx="10">
                  <c:v>พฤศจิกายน </c:v>
                </c:pt>
                <c:pt idx="11">
                  <c:v>ธันวาคม  </c:v>
                </c:pt>
              </c:strCache>
            </c:strRef>
          </c:cat>
          <c:val>
            <c:numRef>
              <c:f>'CF GHG 2567'!$G$6:$G$17</c:f>
              <c:numCache>
                <c:formatCode>_-* #,##0.000_-;\-* #,##0.000_-;_-* "-"??_-;_-@_-</c:formatCode>
                <c:ptCount val="12"/>
                <c:pt idx="0">
                  <c:v>91.519594594594594</c:v>
                </c:pt>
                <c:pt idx="1">
                  <c:v>90.299333333333323</c:v>
                </c:pt>
                <c:pt idx="2">
                  <c:v>88.528758169934633</c:v>
                </c:pt>
                <c:pt idx="3">
                  <c:v>89.701324503311255</c:v>
                </c:pt>
                <c:pt idx="4">
                  <c:v>90.299333333333323</c:v>
                </c:pt>
                <c:pt idx="5">
                  <c:v>89.701324503311255</c:v>
                </c:pt>
                <c:pt idx="6">
                  <c:v>15.194078947368419</c:v>
                </c:pt>
                <c:pt idx="7">
                  <c:v>79.983999999999995</c:v>
                </c:pt>
                <c:pt idx="8">
                  <c:v>77.484615384615381</c:v>
                </c:pt>
                <c:pt idx="9">
                  <c:v>73.52402597402596</c:v>
                </c:pt>
                <c:pt idx="10">
                  <c:v>80.403225806451616</c:v>
                </c:pt>
                <c:pt idx="11">
                  <c:v>54.08580645161291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41-4592-8CDD-34CAAF7A435C}"/>
            </c:ext>
          </c:extLst>
        </c:ser>
        <c:ser>
          <c:idx val="2"/>
          <c:order val="2"/>
          <c:tx>
            <c:strRef>
              <c:f>'CF GHG 2567'!$H$5</c:f>
              <c:strCache>
                <c:ptCount val="1"/>
                <c:pt idx="0">
                  <c:v>scope 3</c:v>
                </c:pt>
              </c:strCache>
            </c:strRef>
          </c:tx>
          <c:invertIfNegative val="0"/>
          <c:cat>
            <c:strRef>
              <c:f>'CF GHG 2567'!$E$6:$E$17</c:f>
              <c:strCache>
                <c:ptCount val="12"/>
                <c:pt idx="0">
                  <c:v>มกราคม</c:v>
                </c:pt>
                <c:pt idx="1">
                  <c:v>กุมภาพันธ์ </c:v>
                </c:pt>
                <c:pt idx="2">
                  <c:v>มีนาคม </c:v>
                </c:pt>
                <c:pt idx="3">
                  <c:v>เมษายน  </c:v>
                </c:pt>
                <c:pt idx="4">
                  <c:v>พฤษภาคม </c:v>
                </c:pt>
                <c:pt idx="5">
                  <c:v>มิถุนายน  </c:v>
                </c:pt>
                <c:pt idx="6">
                  <c:v>กรกฎาคม  </c:v>
                </c:pt>
                <c:pt idx="7">
                  <c:v>สิงหาคม</c:v>
                </c:pt>
                <c:pt idx="8">
                  <c:v>กันยายน  </c:v>
                </c:pt>
                <c:pt idx="9">
                  <c:v>ตุลาคม </c:v>
                </c:pt>
                <c:pt idx="10">
                  <c:v>พฤศจิกายน </c:v>
                </c:pt>
                <c:pt idx="11">
                  <c:v>ธันวาคม  </c:v>
                </c:pt>
              </c:strCache>
            </c:strRef>
          </c:cat>
          <c:val>
            <c:numRef>
              <c:f>'CF GHG 2567'!$H$6:$H$17</c:f>
              <c:numCache>
                <c:formatCode>_-* #,##0.000_-;\-* #,##0.000_-;_-* "-"??_-;_-@_-</c:formatCode>
                <c:ptCount val="12"/>
                <c:pt idx="0">
                  <c:v>4.4621621621621621</c:v>
                </c:pt>
                <c:pt idx="1">
                  <c:v>2.4233333333333333</c:v>
                </c:pt>
                <c:pt idx="2">
                  <c:v>3.0738562091503265</c:v>
                </c:pt>
                <c:pt idx="3">
                  <c:v>0.99668874172185418</c:v>
                </c:pt>
                <c:pt idx="4">
                  <c:v>1.7866666666666668</c:v>
                </c:pt>
                <c:pt idx="5">
                  <c:v>2.4410596026490063</c:v>
                </c:pt>
                <c:pt idx="6">
                  <c:v>2.2559210526315789</c:v>
                </c:pt>
                <c:pt idx="7">
                  <c:v>3.2353333333333336</c:v>
                </c:pt>
                <c:pt idx="8">
                  <c:v>2.0788461538461536</c:v>
                </c:pt>
                <c:pt idx="9">
                  <c:v>0.89480519480519483</c:v>
                </c:pt>
                <c:pt idx="10">
                  <c:v>2.6896774193548389</c:v>
                </c:pt>
                <c:pt idx="11">
                  <c:v>0.89806451612903215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41-4592-8CDD-34CAAF7A4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04576"/>
        <c:axId val="206097216"/>
      </c:barChart>
      <c:catAx>
        <c:axId val="89304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solidFill>
                  <a:sysClr val="windowText" lastClr="000000"/>
                </a:solidFill>
              </a:defRPr>
            </a:pPr>
            <a:endParaRPr lang="en-US"/>
          </a:p>
        </c:txPr>
        <c:crossAx val="206097216"/>
        <c:crosses val="autoZero"/>
        <c:auto val="1"/>
        <c:lblAlgn val="ctr"/>
        <c:lblOffset val="100"/>
        <c:noMultiLvlLbl val="0"/>
      </c:catAx>
      <c:valAx>
        <c:axId val="206097216"/>
        <c:scaling>
          <c:orientation val="minMax"/>
        </c:scaling>
        <c:delete val="0"/>
        <c:axPos val="l"/>
        <c:majorGridlines/>
        <c:numFmt formatCode="_-* #,##0.000_-;\-* #,##0.000_-;_-* &quot;-&quot;??_-;_-@_-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en-US"/>
          </a:p>
        </c:txPr>
        <c:crossAx val="89304576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>
          <a:solidFill>
            <a:sysClr val="windowText" lastClr="000000"/>
          </a:solidFill>
          <a:latin typeface="CordiaUPC" pitchFamily="34" charset="-34"/>
          <a:cs typeface="CordiaUPC" pitchFamily="34" charset="-3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304799</xdr:colOff>
      <xdr:row>19</xdr:row>
      <xdr:rowOff>166687</xdr:rowOff>
    </xdr:from>
    <xdr:to>
      <xdr:col>8</xdr:col>
      <xdr:colOff>0</xdr:colOff>
      <xdr:row>34</xdr:row>
      <xdr:rowOff>80962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314325</xdr:colOff>
      <xdr:row>36</xdr:row>
      <xdr:rowOff>147637</xdr:rowOff>
    </xdr:from>
    <xdr:to>
      <xdr:col>8</xdr:col>
      <xdr:colOff>0</xdr:colOff>
      <xdr:row>51</xdr:row>
      <xdr:rowOff>176212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1"/>
  <sheetViews>
    <sheetView topLeftCell="A13" zoomScale="130" zoomScaleNormal="130" workbookViewId="0">
      <selection activeCell="L5" sqref="L5"/>
    </sheetView>
  </sheetViews>
  <sheetFormatPr defaultRowHeight="24"/>
  <cols>
    <col min="1" max="1" width="14.5703125" style="24" customWidth="1"/>
    <col min="2" max="2" width="12.42578125" style="24" customWidth="1"/>
    <col min="3" max="3" width="12.28515625" style="24" customWidth="1"/>
    <col min="4" max="4" width="12.7109375" style="24" customWidth="1"/>
    <col min="5" max="5" width="16.7109375" style="24" customWidth="1"/>
    <col min="6" max="6" width="13" style="24" customWidth="1"/>
    <col min="7" max="7" width="13.28515625" style="24" customWidth="1"/>
    <col min="8" max="8" width="13.140625" style="24" customWidth="1"/>
    <col min="9" max="9" width="5" style="24" customWidth="1"/>
    <col min="10" max="11" width="0" style="24" hidden="1" customWidth="1"/>
    <col min="12" max="14" width="9.140625" style="24"/>
    <col min="15" max="15" width="13.28515625" style="24" customWidth="1"/>
    <col min="16" max="16384" width="9.140625" style="24"/>
  </cols>
  <sheetData>
    <row r="1" spans="1:11" ht="24" customHeight="1">
      <c r="A1" s="3" t="s">
        <v>17</v>
      </c>
      <c r="B1" s="3"/>
      <c r="C1" s="3"/>
      <c r="D1" s="3"/>
      <c r="E1" s="3"/>
      <c r="F1" s="3"/>
      <c r="G1" s="3"/>
      <c r="H1" s="3"/>
      <c r="I1" s="4"/>
    </row>
    <row r="2" spans="1:11" ht="24" customHeight="1">
      <c r="A2" s="3" t="s">
        <v>22</v>
      </c>
      <c r="B2" s="3"/>
      <c r="C2" s="3"/>
      <c r="D2" s="3"/>
      <c r="E2" s="3"/>
      <c r="F2" s="3"/>
      <c r="G2" s="3"/>
      <c r="H2" s="3"/>
      <c r="I2" s="4"/>
    </row>
    <row r="3" spans="1:11" ht="24" customHeight="1">
      <c r="A3" s="26"/>
      <c r="B3" s="27"/>
      <c r="C3" s="27"/>
      <c r="D3" s="27"/>
      <c r="E3" s="27"/>
      <c r="F3" s="27"/>
      <c r="G3" s="27"/>
      <c r="H3" s="27"/>
      <c r="I3" s="15"/>
    </row>
    <row r="4" spans="1:11">
      <c r="A4" s="5" t="s">
        <v>23</v>
      </c>
      <c r="B4" s="6" t="s">
        <v>20</v>
      </c>
      <c r="C4" s="7"/>
      <c r="D4" s="8"/>
      <c r="E4" s="5" t="s">
        <v>23</v>
      </c>
      <c r="F4" s="6" t="s">
        <v>18</v>
      </c>
      <c r="G4" s="7"/>
      <c r="H4" s="8"/>
      <c r="I4" s="15"/>
      <c r="J4" s="6" t="s">
        <v>15</v>
      </c>
      <c r="K4" s="8"/>
    </row>
    <row r="5" spans="1:11">
      <c r="A5" s="28"/>
      <c r="B5" s="9" t="s">
        <v>21</v>
      </c>
      <c r="C5" s="9" t="s">
        <v>24</v>
      </c>
      <c r="D5" s="9" t="s">
        <v>25</v>
      </c>
      <c r="E5" s="28"/>
      <c r="F5" s="9" t="s">
        <v>21</v>
      </c>
      <c r="G5" s="9" t="s">
        <v>24</v>
      </c>
      <c r="H5" s="9" t="s">
        <v>25</v>
      </c>
      <c r="I5" s="29"/>
      <c r="J5" s="11" t="s">
        <v>23</v>
      </c>
      <c r="K5" s="10" t="s">
        <v>26</v>
      </c>
    </row>
    <row r="6" spans="1:11">
      <c r="A6" s="11" t="s">
        <v>1</v>
      </c>
      <c r="B6" s="12">
        <v>0.95620000000000005</v>
      </c>
      <c r="C6" s="13">
        <v>13.5449</v>
      </c>
      <c r="D6" s="14">
        <v>0.66039999999999999</v>
      </c>
      <c r="E6" s="11" t="s">
        <v>1</v>
      </c>
      <c r="F6" s="14">
        <f t="shared" ref="F6:F10" si="0">B6/K6*1000</f>
        <v>6.4608108108108109</v>
      </c>
      <c r="G6" s="14">
        <f>C6/K6*1000</f>
        <v>91.519594594594594</v>
      </c>
      <c r="H6" s="14">
        <f>D6/K6*1000</f>
        <v>4.4621621621621621</v>
      </c>
      <c r="I6" s="15"/>
      <c r="J6" s="9" t="s">
        <v>1</v>
      </c>
      <c r="K6" s="16">
        <v>148</v>
      </c>
    </row>
    <row r="7" spans="1:11">
      <c r="A7" s="17" t="s">
        <v>2</v>
      </c>
      <c r="B7" s="12">
        <v>0.84330000000000005</v>
      </c>
      <c r="C7" s="13">
        <v>13.5449</v>
      </c>
      <c r="D7" s="14">
        <v>0.36349999999999999</v>
      </c>
      <c r="E7" s="17" t="s">
        <v>2</v>
      </c>
      <c r="F7" s="14">
        <f t="shared" si="0"/>
        <v>5.6219999999999999</v>
      </c>
      <c r="G7" s="14">
        <f t="shared" ref="G7:G17" si="1">C7/K7*1000</f>
        <v>90.299333333333323</v>
      </c>
      <c r="H7" s="14">
        <f t="shared" ref="H7:H17" si="2">D7/K7*1000</f>
        <v>2.4233333333333333</v>
      </c>
      <c r="I7" s="15"/>
      <c r="J7" s="17" t="s">
        <v>2</v>
      </c>
      <c r="K7" s="16">
        <v>150</v>
      </c>
    </row>
    <row r="8" spans="1:11">
      <c r="A8" s="17" t="s">
        <v>13</v>
      </c>
      <c r="B8" s="12">
        <v>1.1149</v>
      </c>
      <c r="C8" s="13">
        <v>13.5449</v>
      </c>
      <c r="D8" s="14">
        <v>0.4703</v>
      </c>
      <c r="E8" s="17" t="s">
        <v>13</v>
      </c>
      <c r="F8" s="14">
        <f t="shared" si="0"/>
        <v>7.2869281045751633</v>
      </c>
      <c r="G8" s="14">
        <f t="shared" si="1"/>
        <v>88.528758169934633</v>
      </c>
      <c r="H8" s="14">
        <f t="shared" si="2"/>
        <v>3.0738562091503265</v>
      </c>
      <c r="I8" s="29"/>
      <c r="J8" s="17" t="s">
        <v>13</v>
      </c>
      <c r="K8" s="16">
        <v>153</v>
      </c>
    </row>
    <row r="9" spans="1:11">
      <c r="A9" s="17" t="s">
        <v>3</v>
      </c>
      <c r="B9" s="12">
        <v>0.65370000000000006</v>
      </c>
      <c r="C9" s="13">
        <v>13.5449</v>
      </c>
      <c r="D9" s="14">
        <v>0.15049999999999999</v>
      </c>
      <c r="E9" s="17" t="s">
        <v>3</v>
      </c>
      <c r="F9" s="14">
        <f t="shared" si="0"/>
        <v>4.3291390728476831</v>
      </c>
      <c r="G9" s="14">
        <f t="shared" si="1"/>
        <v>89.701324503311255</v>
      </c>
      <c r="H9" s="14">
        <f t="shared" si="2"/>
        <v>0.99668874172185418</v>
      </c>
      <c r="I9" s="29"/>
      <c r="J9" s="17" t="s">
        <v>3</v>
      </c>
      <c r="K9" s="16">
        <v>151</v>
      </c>
    </row>
    <row r="10" spans="1:11">
      <c r="A10" s="17" t="s">
        <v>4</v>
      </c>
      <c r="B10" s="12">
        <v>0.95369999999999999</v>
      </c>
      <c r="C10" s="13">
        <v>13.5449</v>
      </c>
      <c r="D10" s="14">
        <v>0.26800000000000002</v>
      </c>
      <c r="E10" s="17" t="s">
        <v>4</v>
      </c>
      <c r="F10" s="14">
        <f t="shared" si="0"/>
        <v>6.3579999999999997</v>
      </c>
      <c r="G10" s="14">
        <f t="shared" si="1"/>
        <v>90.299333333333323</v>
      </c>
      <c r="H10" s="14">
        <f t="shared" si="2"/>
        <v>1.7866666666666668</v>
      </c>
      <c r="I10" s="29"/>
      <c r="J10" s="17" t="s">
        <v>4</v>
      </c>
      <c r="K10" s="16">
        <v>150</v>
      </c>
    </row>
    <row r="11" spans="1:11">
      <c r="A11" s="17" t="s">
        <v>5</v>
      </c>
      <c r="B11" s="12">
        <v>1.0471999999999999</v>
      </c>
      <c r="C11" s="13">
        <v>13.5449</v>
      </c>
      <c r="D11" s="14">
        <v>0.36859999999999998</v>
      </c>
      <c r="E11" s="17" t="s">
        <v>5</v>
      </c>
      <c r="F11" s="14">
        <f t="shared" ref="F11:F17" si="3">B11/K11*1000</f>
        <v>6.9350993377483441</v>
      </c>
      <c r="G11" s="14">
        <f t="shared" si="1"/>
        <v>89.701324503311255</v>
      </c>
      <c r="H11" s="14">
        <f t="shared" si="2"/>
        <v>2.4410596026490063</v>
      </c>
      <c r="I11" s="29"/>
      <c r="J11" s="17" t="s">
        <v>5</v>
      </c>
      <c r="K11" s="16">
        <v>151</v>
      </c>
    </row>
    <row r="12" spans="1:11">
      <c r="A12" s="17" t="s">
        <v>6</v>
      </c>
      <c r="B12" s="12">
        <v>0.5665</v>
      </c>
      <c r="C12" s="13">
        <v>2.3094999999999999</v>
      </c>
      <c r="D12" s="14">
        <v>0.34289999999999998</v>
      </c>
      <c r="E12" s="17" t="s">
        <v>6</v>
      </c>
      <c r="F12" s="14">
        <f t="shared" si="3"/>
        <v>3.7269736842105265</v>
      </c>
      <c r="G12" s="14">
        <f t="shared" si="1"/>
        <v>15.194078947368419</v>
      </c>
      <c r="H12" s="14">
        <f t="shared" si="2"/>
        <v>2.2559210526315789</v>
      </c>
      <c r="I12" s="29"/>
      <c r="J12" s="17" t="s">
        <v>6</v>
      </c>
      <c r="K12" s="16">
        <v>152</v>
      </c>
    </row>
    <row r="13" spans="1:11">
      <c r="A13" s="17" t="s">
        <v>7</v>
      </c>
      <c r="B13" s="12">
        <v>0.94730000000000003</v>
      </c>
      <c r="C13" s="13">
        <v>11.9976</v>
      </c>
      <c r="D13" s="14">
        <v>0.48530000000000001</v>
      </c>
      <c r="E13" s="17" t="s">
        <v>7</v>
      </c>
      <c r="F13" s="14">
        <f t="shared" si="3"/>
        <v>6.3153333333333332</v>
      </c>
      <c r="G13" s="14">
        <f t="shared" si="1"/>
        <v>79.983999999999995</v>
      </c>
      <c r="H13" s="14">
        <f t="shared" si="2"/>
        <v>3.2353333333333336</v>
      </c>
      <c r="I13" s="29"/>
      <c r="J13" s="17" t="s">
        <v>7</v>
      </c>
      <c r="K13" s="16">
        <v>150</v>
      </c>
    </row>
    <row r="14" spans="1:11">
      <c r="A14" s="18" t="s">
        <v>8</v>
      </c>
      <c r="B14" s="12">
        <v>0.62739999999999996</v>
      </c>
      <c r="C14" s="13">
        <v>12.0876</v>
      </c>
      <c r="D14" s="14">
        <v>0.32429999999999998</v>
      </c>
      <c r="E14" s="18" t="s">
        <v>8</v>
      </c>
      <c r="F14" s="14">
        <f t="shared" si="3"/>
        <v>4.0217948717948717</v>
      </c>
      <c r="G14" s="14">
        <f t="shared" si="1"/>
        <v>77.484615384615381</v>
      </c>
      <c r="H14" s="14">
        <f t="shared" si="2"/>
        <v>2.0788461538461536</v>
      </c>
      <c r="I14" s="29"/>
      <c r="J14" s="18" t="s">
        <v>8</v>
      </c>
      <c r="K14" s="19">
        <v>156</v>
      </c>
    </row>
    <row r="15" spans="1:11">
      <c r="A15" s="18" t="s">
        <v>9</v>
      </c>
      <c r="B15" s="12">
        <v>0.83179999999999998</v>
      </c>
      <c r="C15" s="13">
        <v>11.322699999999999</v>
      </c>
      <c r="D15" s="14">
        <v>0.13780000000000001</v>
      </c>
      <c r="E15" s="18" t="s">
        <v>9</v>
      </c>
      <c r="F15" s="14">
        <f t="shared" si="3"/>
        <v>5.4012987012987015</v>
      </c>
      <c r="G15" s="14">
        <f t="shared" si="1"/>
        <v>73.52402597402596</v>
      </c>
      <c r="H15" s="14">
        <f t="shared" si="2"/>
        <v>0.89480519480519483</v>
      </c>
      <c r="I15" s="29"/>
      <c r="J15" s="18" t="s">
        <v>9</v>
      </c>
      <c r="K15" s="16">
        <v>154</v>
      </c>
    </row>
    <row r="16" spans="1:11">
      <c r="A16" s="18" t="s">
        <v>10</v>
      </c>
      <c r="B16" s="12">
        <v>0.7671</v>
      </c>
      <c r="C16" s="13">
        <v>12.4625</v>
      </c>
      <c r="D16" s="14">
        <v>0.41689999999999999</v>
      </c>
      <c r="E16" s="18" t="s">
        <v>10</v>
      </c>
      <c r="F16" s="14">
        <f t="shared" si="3"/>
        <v>4.9490322580645154</v>
      </c>
      <c r="G16" s="14">
        <f t="shared" si="1"/>
        <v>80.403225806451616</v>
      </c>
      <c r="H16" s="14">
        <f t="shared" si="2"/>
        <v>2.6896774193548389</v>
      </c>
      <c r="I16" s="29"/>
      <c r="J16" s="20" t="s">
        <v>10</v>
      </c>
      <c r="K16" s="16">
        <v>155</v>
      </c>
    </row>
    <row r="17" spans="1:15">
      <c r="A17" s="18" t="s">
        <v>11</v>
      </c>
      <c r="B17" s="12">
        <v>0.93159999999999998</v>
      </c>
      <c r="C17" s="13">
        <v>8.3833000000000002</v>
      </c>
      <c r="D17" s="14">
        <v>0.13919999999999999</v>
      </c>
      <c r="E17" s="18" t="s">
        <v>11</v>
      </c>
      <c r="F17" s="14">
        <f t="shared" si="3"/>
        <v>6.0103225806451617</v>
      </c>
      <c r="G17" s="14">
        <f t="shared" si="1"/>
        <v>54.08580645161291</v>
      </c>
      <c r="H17" s="14">
        <f t="shared" si="2"/>
        <v>0.89806451612903215</v>
      </c>
      <c r="I17" s="29"/>
      <c r="J17" s="18" t="s">
        <v>11</v>
      </c>
      <c r="K17" s="19">
        <v>155</v>
      </c>
      <c r="O17" s="30"/>
    </row>
    <row r="18" spans="1:15">
      <c r="A18" s="11" t="s">
        <v>12</v>
      </c>
      <c r="B18" s="21">
        <f>SUM(B6:B17)</f>
        <v>10.240699999999999</v>
      </c>
      <c r="C18" s="22">
        <f>SUM(C6:C17)</f>
        <v>139.83259999999999</v>
      </c>
      <c r="D18" s="23">
        <f>SUM(D6:D17)</f>
        <v>4.1276999999999999</v>
      </c>
      <c r="E18" s="11" t="s">
        <v>16</v>
      </c>
      <c r="F18" s="31">
        <f>AVERAGE(F6:F17)</f>
        <v>5.6180610629440926</v>
      </c>
      <c r="G18" s="31">
        <f>AVERAGE(G6:G17)</f>
        <v>76.727118416824396</v>
      </c>
      <c r="H18" s="23">
        <f>SUM(H6:H17)/COUNT(H6:H17)</f>
        <v>2.2697011988152904</v>
      </c>
      <c r="I18" s="29"/>
    </row>
    <row r="19" spans="1:15">
      <c r="G19" s="32"/>
    </row>
    <row r="33" spans="4:8">
      <c r="D33" s="25" t="s">
        <v>14</v>
      </c>
      <c r="E33" s="25"/>
      <c r="F33" s="25"/>
      <c r="G33" s="25"/>
      <c r="H33" s="25"/>
    </row>
    <row r="54" spans="1:7">
      <c r="A54" s="24" t="s">
        <v>19</v>
      </c>
    </row>
    <row r="55" spans="1:7">
      <c r="B55" s="24" t="s">
        <v>27</v>
      </c>
    </row>
    <row r="56" spans="1:7">
      <c r="B56" s="24" t="s">
        <v>28</v>
      </c>
    </row>
    <row r="59" spans="1:7">
      <c r="G59" s="4" t="s">
        <v>31</v>
      </c>
    </row>
    <row r="60" spans="1:7">
      <c r="G60" s="4" t="s">
        <v>32</v>
      </c>
    </row>
    <row r="61" spans="1:7">
      <c r="G61" s="4" t="s">
        <v>33</v>
      </c>
    </row>
  </sheetData>
  <mergeCells count="7">
    <mergeCell ref="D33:H33"/>
    <mergeCell ref="B4:D4"/>
    <mergeCell ref="J4:K4"/>
    <mergeCell ref="F4:H4"/>
    <mergeCell ref="A1:H1"/>
    <mergeCell ref="A2:H2"/>
    <mergeCell ref="A3:H3"/>
  </mergeCells>
  <pageMargins left="0.7" right="0.7" top="0.75" bottom="0.75" header="0.3" footer="0.3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D82CF-DD3B-4577-A155-C28B842AC223}">
  <dimension ref="A1:H34"/>
  <sheetViews>
    <sheetView tabSelected="1" workbookViewId="0">
      <selection activeCell="I5" sqref="I5"/>
    </sheetView>
  </sheetViews>
  <sheetFormatPr defaultRowHeight="15"/>
  <cols>
    <col min="1" max="1" width="18.5703125" customWidth="1"/>
    <col min="2" max="2" width="19.28515625" customWidth="1"/>
    <col min="3" max="3" width="19.140625" customWidth="1"/>
    <col min="4" max="4" width="28" customWidth="1"/>
  </cols>
  <sheetData>
    <row r="1" spans="1:8" ht="24" customHeight="1">
      <c r="A1" s="25" t="s">
        <v>35</v>
      </c>
      <c r="B1" s="25"/>
      <c r="C1" s="25"/>
      <c r="D1" s="25"/>
    </row>
    <row r="2" spans="1:8" ht="24" customHeight="1">
      <c r="A2" s="25" t="s">
        <v>36</v>
      </c>
      <c r="B2" s="25"/>
      <c r="C2" s="25"/>
      <c r="D2" s="25"/>
    </row>
    <row r="3" spans="1:8" ht="24" customHeight="1">
      <c r="A3" s="38" t="s">
        <v>34</v>
      </c>
      <c r="B3" s="38"/>
      <c r="C3" s="38"/>
      <c r="D3" s="38"/>
    </row>
    <row r="4" spans="1:8" ht="24">
      <c r="A4" s="43" t="s">
        <v>0</v>
      </c>
      <c r="B4" s="39" t="s">
        <v>37</v>
      </c>
      <c r="C4" s="40"/>
      <c r="D4" s="43" t="s">
        <v>29</v>
      </c>
      <c r="H4" s="2"/>
    </row>
    <row r="5" spans="1:8" ht="48">
      <c r="A5" s="44"/>
      <c r="B5" s="41" t="s">
        <v>39</v>
      </c>
      <c r="C5" s="42" t="s">
        <v>38</v>
      </c>
      <c r="D5" s="44"/>
    </row>
    <row r="6" spans="1:8" ht="24">
      <c r="A6" s="11" t="s">
        <v>1</v>
      </c>
      <c r="B6" s="33">
        <v>8192</v>
      </c>
      <c r="C6" s="13">
        <f>0.4999*B6/1000</f>
        <v>4.0951808000000005</v>
      </c>
      <c r="D6" s="11"/>
    </row>
    <row r="7" spans="1:8" ht="24">
      <c r="A7" s="17" t="s">
        <v>2</v>
      </c>
      <c r="B7" s="33">
        <v>9574</v>
      </c>
      <c r="C7" s="13">
        <f t="shared" ref="C7:C18" si="0">0.4999*B7/1000</f>
        <v>4.7860426</v>
      </c>
      <c r="D7" s="11"/>
    </row>
    <row r="8" spans="1:8" ht="24">
      <c r="A8" s="17" t="s">
        <v>30</v>
      </c>
      <c r="B8" s="33">
        <v>11857</v>
      </c>
      <c r="C8" s="13">
        <f t="shared" si="0"/>
        <v>5.9273142999999999</v>
      </c>
      <c r="D8" s="11"/>
    </row>
    <row r="9" spans="1:8" ht="24">
      <c r="A9" s="17" t="s">
        <v>3</v>
      </c>
      <c r="B9" s="33">
        <v>11801</v>
      </c>
      <c r="C9" s="13">
        <f t="shared" si="0"/>
        <v>5.8993199000000001</v>
      </c>
      <c r="D9" s="11"/>
    </row>
    <row r="10" spans="1:8" ht="24">
      <c r="A10" s="17" t="s">
        <v>4</v>
      </c>
      <c r="B10" s="33">
        <v>9162</v>
      </c>
      <c r="C10" s="13">
        <f t="shared" si="0"/>
        <v>4.5800838000000006</v>
      </c>
      <c r="D10" s="11"/>
    </row>
    <row r="11" spans="1:8" ht="24">
      <c r="A11" s="17" t="s">
        <v>5</v>
      </c>
      <c r="B11" s="33">
        <v>10466</v>
      </c>
      <c r="C11" s="13">
        <f t="shared" si="0"/>
        <v>5.2319534000000001</v>
      </c>
      <c r="D11" s="34"/>
    </row>
    <row r="12" spans="1:8" ht="24">
      <c r="A12" s="17" t="s">
        <v>6</v>
      </c>
      <c r="B12" s="33">
        <v>8308</v>
      </c>
      <c r="C12" s="13">
        <f t="shared" si="0"/>
        <v>4.1531692000000007</v>
      </c>
      <c r="D12" s="34"/>
    </row>
    <row r="13" spans="1:8" ht="24">
      <c r="A13" s="17" t="s">
        <v>7</v>
      </c>
      <c r="B13" s="33">
        <v>10563</v>
      </c>
      <c r="C13" s="13">
        <f t="shared" si="0"/>
        <v>5.2804437000000002</v>
      </c>
      <c r="D13" s="34"/>
    </row>
    <row r="14" spans="1:8" ht="24">
      <c r="A14" s="18" t="s">
        <v>8</v>
      </c>
      <c r="B14" s="33">
        <v>8736</v>
      </c>
      <c r="C14" s="13">
        <f t="shared" si="0"/>
        <v>4.3671264000000001</v>
      </c>
      <c r="D14" s="34"/>
    </row>
    <row r="15" spans="1:8" ht="24">
      <c r="A15" s="17" t="s">
        <v>9</v>
      </c>
      <c r="B15" s="33">
        <v>8481</v>
      </c>
      <c r="C15" s="13">
        <f t="shared" si="0"/>
        <v>4.2396519000000001</v>
      </c>
      <c r="D15" s="11"/>
    </row>
    <row r="16" spans="1:8" ht="24">
      <c r="A16" s="17" t="s">
        <v>10</v>
      </c>
      <c r="B16" s="33">
        <v>7229.8</v>
      </c>
      <c r="C16" s="13">
        <f t="shared" si="0"/>
        <v>3.6141770200000001</v>
      </c>
      <c r="D16" s="11"/>
    </row>
    <row r="17" spans="1:4" ht="24">
      <c r="A17" s="18" t="s">
        <v>11</v>
      </c>
      <c r="B17" s="33">
        <v>6973.5</v>
      </c>
      <c r="C17" s="13">
        <f t="shared" si="0"/>
        <v>3.48605265</v>
      </c>
      <c r="D17" s="11"/>
    </row>
    <row r="18" spans="1:4" ht="24">
      <c r="A18" s="35" t="s">
        <v>12</v>
      </c>
      <c r="B18" s="36">
        <f>SUM(B6:B17)</f>
        <v>111343.3</v>
      </c>
      <c r="C18" s="37">
        <f t="shared" si="0"/>
        <v>55.660515670000002</v>
      </c>
      <c r="D18" s="35"/>
    </row>
    <row r="19" spans="1:4" ht="24.95" customHeight="1"/>
    <row r="20" spans="1:4" ht="24.95" customHeight="1"/>
    <row r="21" spans="1:4" ht="24.95" customHeight="1"/>
    <row r="22" spans="1:4" ht="24.95" customHeight="1">
      <c r="D22" s="1" t="s">
        <v>31</v>
      </c>
    </row>
    <row r="23" spans="1:4" ht="24.95" customHeight="1">
      <c r="D23" s="1" t="s">
        <v>32</v>
      </c>
    </row>
    <row r="24" spans="1:4" ht="24.95" customHeight="1">
      <c r="D24" s="1" t="s">
        <v>33</v>
      </c>
    </row>
    <row r="25" spans="1:4" ht="24.95" customHeight="1"/>
    <row r="26" spans="1:4" ht="24.95" customHeight="1"/>
    <row r="27" spans="1:4" ht="24.95" customHeight="1"/>
    <row r="28" spans="1:4" ht="24.95" customHeight="1"/>
    <row r="29" spans="1:4" ht="24.95" customHeight="1"/>
    <row r="30" spans="1:4" ht="24.95" customHeight="1"/>
    <row r="31" spans="1:4" ht="24.95" customHeight="1"/>
    <row r="32" spans="1:4" ht="24.95" customHeight="1"/>
    <row r="33" ht="24.95" customHeight="1"/>
    <row r="34" ht="24.95" customHeight="1"/>
  </sheetData>
  <mergeCells count="6">
    <mergeCell ref="A1:D1"/>
    <mergeCell ref="A3:D3"/>
    <mergeCell ref="B4:C4"/>
    <mergeCell ref="A2:D2"/>
    <mergeCell ref="A4:A5"/>
    <mergeCell ref="D4:D5"/>
  </mergeCells>
  <pageMargins left="0.70866141732283472" right="0.31496062992125984" top="0.74803149606299213" bottom="0.74803149606299213" header="0.31496062992125984" footer="0.31496062992125984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CF GHG 2567</vt:lpstr>
      <vt:lpstr>CF SOLAR ENERGY 2567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2018-01-10T13:13:46Z</cp:lastPrinted>
  <dcterms:created xsi:type="dcterms:W3CDTF">2012-10-03T08:44:26Z</dcterms:created>
  <dcterms:modified xsi:type="dcterms:W3CDTF">2025-02-21T13:05:58Z</dcterms:modified>
</cp:coreProperties>
</file>